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ulia\2025\июнь 25\280625_выпускной_110\"/>
    </mc:Choice>
  </mc:AlternateContent>
  <xr:revisionPtr revIDLastSave="0" documentId="13_ncr:1_{E95FAE75-5DD3-4E71-BB4E-20D806ECDEB5}" xr6:coauthVersionLast="47" xr6:coauthVersionMax="47" xr10:uidLastSave="{00000000-0000-0000-0000-000000000000}"/>
  <bookViews>
    <workbookView xWindow="-108" yWindow="-108" windowWidth="23256" windowHeight="12576" xr2:uid="{440D9DF4-6CDC-4FC4-9F32-1C26901A6856}"/>
  </bookViews>
  <sheets>
    <sheet name="Меню и смета" sheetId="1" r:id="rId1"/>
  </sheets>
  <definedNames>
    <definedName name="_xlnm._FilterDatabase" localSheetId="0" hidden="1">'Меню и смета'!$E$45:$E$70</definedName>
    <definedName name="_xlnm.Print_Area" localSheetId="0">'Меню и смета'!$A$1:$G$142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F42" i="1" l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41" i="1"/>
  <c r="G41" i="1"/>
  <c r="G91" i="1"/>
  <c r="F91" i="1"/>
  <c r="G90" i="1"/>
  <c r="F90" i="1"/>
  <c r="G89" i="1"/>
  <c r="F89" i="1"/>
  <c r="G96" i="1"/>
  <c r="F96" i="1"/>
  <c r="G95" i="1"/>
  <c r="F95" i="1"/>
  <c r="D106" i="1"/>
  <c r="G105" i="1"/>
  <c r="F105" i="1"/>
  <c r="G104" i="1"/>
  <c r="F104" i="1"/>
  <c r="G103" i="1"/>
  <c r="F103" i="1"/>
  <c r="G102" i="1"/>
  <c r="F102" i="1"/>
  <c r="G101" i="1"/>
  <c r="F101" i="1"/>
  <c r="D97" i="1"/>
  <c r="G93" i="1"/>
  <c r="F93" i="1"/>
  <c r="G92" i="1"/>
  <c r="F92" i="1"/>
  <c r="G88" i="1"/>
  <c r="F88" i="1"/>
  <c r="G87" i="1"/>
  <c r="F87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108" i="1" l="1"/>
  <c r="G63" i="1"/>
  <c r="G99" i="1"/>
  <c r="G109" i="1" s="1"/>
  <c r="F61" i="1"/>
  <c r="F106" i="1"/>
  <c r="F107" i="1" s="1"/>
  <c r="F97" i="1"/>
  <c r="F98" i="1" s="1"/>
  <c r="D134" i="1" l="1"/>
  <c r="E134" i="1" s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12" i="1"/>
  <c r="G12" i="1"/>
  <c r="F68" i="1"/>
  <c r="G68" i="1"/>
  <c r="G67" i="1"/>
  <c r="F67" i="1"/>
  <c r="F32" i="1"/>
  <c r="G32" i="1"/>
  <c r="G31" i="1"/>
  <c r="F31" i="1"/>
  <c r="G30" i="1"/>
  <c r="F30" i="1"/>
  <c r="G33" i="1"/>
  <c r="F33" i="1"/>
  <c r="D26" i="1"/>
  <c r="E138" i="1"/>
  <c r="D70" i="1"/>
  <c r="G69" i="1"/>
  <c r="F69" i="1"/>
  <c r="G66" i="1"/>
  <c r="F66" i="1"/>
  <c r="G65" i="1"/>
  <c r="F65" i="1"/>
  <c r="D61" i="1"/>
  <c r="G28" i="1" l="1"/>
  <c r="G36" i="1"/>
  <c r="F26" i="1"/>
  <c r="F27" i="1" s="1"/>
  <c r="F34" i="1"/>
  <c r="F35" i="1" s="1"/>
  <c r="F62" i="1"/>
  <c r="F70" i="1"/>
  <c r="F71" i="1" s="1"/>
  <c r="G72" i="1"/>
  <c r="G73" i="1" s="1"/>
  <c r="D133" i="1" s="1"/>
  <c r="G37" i="1" l="1"/>
  <c r="D132" i="1" l="1"/>
  <c r="E132" i="1" s="1"/>
  <c r="E133" i="1"/>
  <c r="D139" i="1" l="1"/>
  <c r="E139" i="1" l="1"/>
  <c r="D140" i="1"/>
  <c r="E140" i="1" s="1"/>
</calcChain>
</file>

<file path=xl/sharedStrings.xml><?xml version="1.0" encoding="utf-8"?>
<sst xmlns="http://schemas.openxmlformats.org/spreadsheetml/2006/main" count="167" uniqueCount="108">
  <si>
    <t xml:space="preserve">Дата </t>
  </si>
  <si>
    <t>Формат мероприятия</t>
  </si>
  <si>
    <t>фуршет</t>
  </si>
  <si>
    <t>Количество гостей</t>
  </si>
  <si>
    <t>Площадка</t>
  </si>
  <si>
    <t>Контактное лицо</t>
  </si>
  <si>
    <t>Название блюда</t>
  </si>
  <si>
    <t xml:space="preserve">Выход, в гр </t>
  </si>
  <si>
    <t>Цена</t>
  </si>
  <si>
    <t>Общий выход блюд, в гр</t>
  </si>
  <si>
    <t>Сумма</t>
  </si>
  <si>
    <t>Салат из куриного филе с томатами и соусом из зеленого кориандра</t>
  </si>
  <si>
    <t>Салат из ростбифа с шампиньонами, болгарским перцем, листовым салатом и имбирным соусом</t>
  </si>
  <si>
    <t xml:space="preserve">Шпажка фруктовая </t>
  </si>
  <si>
    <t>Количество закусок, в гр</t>
  </si>
  <si>
    <t>Количество закусок на персону, в гр</t>
  </si>
  <si>
    <t>Стоимость меню в рублях</t>
  </si>
  <si>
    <t>Безалкогольные напитки</t>
  </si>
  <si>
    <t xml:space="preserve">Вода минеральная без газа </t>
  </si>
  <si>
    <t>Количество напитков, в мл</t>
  </si>
  <si>
    <t>Количество напитков на персону, в мл</t>
  </si>
  <si>
    <t>Стоимость напитков в рублях</t>
  </si>
  <si>
    <t>Наименование услуг</t>
  </si>
  <si>
    <t>Кол-во гостей</t>
  </si>
  <si>
    <t>Сумма, руб.</t>
  </si>
  <si>
    <t>Итого на одну персону, руб.</t>
  </si>
  <si>
    <t>28 июня 2025</t>
  </si>
  <si>
    <t>Дом Пионеров</t>
  </si>
  <si>
    <t>Ирина, +79166422969</t>
  </si>
  <si>
    <t>Ассорти холодных мини-закусок и выпечки</t>
  </si>
  <si>
    <t>Шпажка с салями и сырокопченым балыком, оливками и маслинами</t>
  </si>
  <si>
    <t>Палочки овощей с соусом песто</t>
  </si>
  <si>
    <t>Ассорти мини-сэндвичей и выпечки</t>
  </si>
  <si>
    <t>Черный мини-бургер с подкопченой индейкой, печеным перцем, листьями салата и домашним сыром</t>
  </si>
  <si>
    <t>Мини-сосиска в тесте</t>
  </si>
  <si>
    <t>Ассорти мини-десертов и фруктов</t>
  </si>
  <si>
    <t>Брауни с соленой карамелью и малиной</t>
  </si>
  <si>
    <t>Пирожное «Анна Павлова» с кремом и ягодами</t>
  </si>
  <si>
    <t>Вода минеральная без газа ПЭТ</t>
  </si>
  <si>
    <t>пост, веган</t>
  </si>
  <si>
    <t>Предварительный регламент</t>
  </si>
  <si>
    <t>Мини-моцарелла с фисташковой крошкой и печеным перчиком</t>
  </si>
  <si>
    <t>Сэндвич с куриным филе и соусом "Цезарь"</t>
  </si>
  <si>
    <t>Салат "Греческий" из свежих овощей, с сыром "Фета" и оливковым маслом</t>
  </si>
  <si>
    <t>Черный блинчик с семгой, запеченной с можжевеловой ягодой и сливочным сыром</t>
  </si>
  <si>
    <t>Чай пакетированный "Сугревъ" ассорти, сахар, лимон</t>
  </si>
  <si>
    <t>Кофе свежесваренный: американо, эспрессо, молоко, сахар</t>
  </si>
  <si>
    <t>Лимонад домашний груша-ваниль</t>
  </si>
  <si>
    <t>Ассорти пирожных макаронс: манго, фисташка</t>
  </si>
  <si>
    <t>Лимонад персик-маракуйя</t>
  </si>
  <si>
    <t>Предварительная смета по кейтерингу 28.06.25</t>
  </si>
  <si>
    <t>Итого по питанию, руб. (УСН)</t>
  </si>
  <si>
    <t xml:space="preserve">Бриошь (булочка) с ростбифом, печеными овощами, маринованным огурцом и имбирным соусом </t>
  </si>
  <si>
    <t>95 и 20</t>
  </si>
  <si>
    <t>Меню банкета</t>
  </si>
  <si>
    <t>Меню банкета, рассадка за 10 столов</t>
  </si>
  <si>
    <t>Рыбное ассорти: семга слабой соли с медово-горчичным соусом (соус отдельно), креветки-гриль, подкопченая дикая нельма, якутский муксун слабой соли</t>
  </si>
  <si>
    <t xml:space="preserve">Мясное ассорти, подается с маринованными овощами, оливками, маслинами и вялеными томатами: ростбиф, рулет из утки с грибами, брезаола </t>
  </si>
  <si>
    <t>Овощное ассорти: томаты бакинские, огурцы бакинские, перец болгарский, редис, зелень</t>
  </si>
  <si>
    <t>Эклер с шампиньонами и вешенками, томленными в сливочном соусе</t>
  </si>
  <si>
    <r>
      <t xml:space="preserve">Горячая закуска, </t>
    </r>
    <r>
      <rPr>
        <i/>
        <sz val="11"/>
        <rFont val="Arial Nova Light"/>
        <family val="2"/>
      </rPr>
      <t>подается индивидуально</t>
    </r>
  </si>
  <si>
    <r>
      <t xml:space="preserve">Горячее блюдо на выбор, </t>
    </r>
    <r>
      <rPr>
        <i/>
        <sz val="11"/>
        <rFont val="Arial Nova Light"/>
        <family val="2"/>
      </rPr>
      <t>подается индивидуально</t>
    </r>
  </si>
  <si>
    <r>
      <t>Салаты,</t>
    </r>
    <r>
      <rPr>
        <i/>
        <sz val="11"/>
        <rFont val="Arial Nova Light"/>
        <family val="2"/>
      </rPr>
      <t xml:space="preserve">  сервируются в стол  </t>
    </r>
  </si>
  <si>
    <r>
      <t>Ассорти холодных закусок,</t>
    </r>
    <r>
      <rPr>
        <i/>
        <sz val="11"/>
        <color rgb="FF413F3D"/>
        <rFont val="Arial Nova Light"/>
        <family val="2"/>
      </rPr>
      <t xml:space="preserve"> сервируются в стол</t>
    </r>
  </si>
  <si>
    <t xml:space="preserve">Треска под  сырной корочкой  с пюре из корня сельдерея и овощным мезе </t>
  </si>
  <si>
    <t>Медальоны из свиной вырезки с картофельной вафлей и соусом "Песто"</t>
  </si>
  <si>
    <t>Ассорти мини десертов: эклер лаванда, эклер с малиной, песочная тарталетка с лимонным курдом и нежным кремом, медовое пирожное</t>
  </si>
  <si>
    <t>Ассорти мини-десертов</t>
  </si>
  <si>
    <t>Ассорти сезонных фруктов</t>
  </si>
  <si>
    <t>Меню банкета, рассадка за 1 стол, 20 персон</t>
  </si>
  <si>
    <t>Хлеб&amp;выпечка</t>
  </si>
  <si>
    <r>
      <t xml:space="preserve">Фрукты&amp;сыры, </t>
    </r>
    <r>
      <rPr>
        <i/>
        <sz val="11"/>
        <rFont val="Arial Nova Light"/>
        <family val="2"/>
      </rPr>
      <t>сервируются в стол</t>
    </r>
  </si>
  <si>
    <t>Ассорти крафтовых сыров, подается с медом, орешками и фруктами</t>
  </si>
  <si>
    <t>Ассорти хлеба пшеничный, ржаной, с семечками и злаками</t>
  </si>
  <si>
    <t>Ассорти мини-пирожков: с мясом (говядина), с капустой</t>
  </si>
  <si>
    <t>Ассорти мини-десертов: эклер лаванда, эклер с малиной, песочная тарталетка с лимонным курдом и нежным кремом, медовое пирожное</t>
  </si>
  <si>
    <t>Стоимость меню и напитков банкета в рублях</t>
  </si>
  <si>
    <t>Стоимость меню и напитков фуршета в рублях</t>
  </si>
  <si>
    <t xml:space="preserve">Меню фуршета </t>
  </si>
  <si>
    <t xml:space="preserve">20:00-22:30 фуршет 1
02:00-06:00 банкет
</t>
  </si>
  <si>
    <t>Меню банкета для учителей</t>
  </si>
  <si>
    <t>Кол-во</t>
  </si>
  <si>
    <r>
      <t xml:space="preserve">Хлеб&amp;выпечка, </t>
    </r>
    <r>
      <rPr>
        <i/>
        <sz val="11"/>
        <rFont val="Arial Nova Light"/>
        <family val="2"/>
      </rPr>
      <t>сервируются в стол</t>
    </r>
  </si>
  <si>
    <t>уточняются</t>
  </si>
  <si>
    <r>
      <rPr>
        <b/>
        <sz val="11"/>
        <rFont val="Arial Nova Light"/>
        <family val="2"/>
      </rPr>
      <t>Персонал</t>
    </r>
    <r>
      <rPr>
        <sz val="11"/>
        <rFont val="Arial Nova Light"/>
        <family val="2"/>
      </rPr>
      <t xml:space="preserve"> (1 менеджер, 9 официантов, 1 помощник официнта) включая монтажные и демонтажные работы</t>
    </r>
  </si>
  <si>
    <r>
      <rPr>
        <b/>
        <sz val="11"/>
        <rFont val="Arial Nova Light"/>
        <family val="2"/>
      </rPr>
      <t>Дополнительные расходы по проекту:</t>
    </r>
    <r>
      <rPr>
        <sz val="11"/>
        <rFont val="Arial Nova Light"/>
        <family val="2"/>
      </rPr>
      <t xml:space="preserve"> транспорт, логистика, расходные материалы, аренда фуршетной и банкетной мебели мебели, фарфора, бокалов, оборудования, инвентаря, текстиля, вывоз мусора</t>
    </r>
  </si>
  <si>
    <t>Овощное крудите: сельдерей, морковь, огурцы, болгарский перец, помидоры черри с соусом "Блю чиз"</t>
  </si>
  <si>
    <t>Итого по питанию, руб. (УСН) с учетом скидки 5%</t>
  </si>
  <si>
    <t>Дополнительные услуги (питание артистов, декор столов)</t>
  </si>
  <si>
    <t>в подарок</t>
  </si>
  <si>
    <t>Декор для фуршетных и банкетных столов (аренда светодиодных свечей, композиций из сухоцветов для фуршетной линии и бара)</t>
  </si>
  <si>
    <t>Лимонад клубника-базилик</t>
  </si>
  <si>
    <t xml:space="preserve">Выход порции, в гр </t>
  </si>
  <si>
    <t xml:space="preserve">Лимонад имбирно-цитрусовый </t>
  </si>
  <si>
    <t>Лимонад клюквенный с розмарином</t>
  </si>
  <si>
    <t>Лимонад огуречный с сиропом агавы</t>
  </si>
  <si>
    <t>Лимонад малина-базилик</t>
  </si>
  <si>
    <t>Лимонад тархун</t>
  </si>
  <si>
    <t xml:space="preserve">Лимонад груша-ваниль </t>
  </si>
  <si>
    <t>Варианты домашнего лимонада и морсов собственного приготовления</t>
  </si>
  <si>
    <t>Лимонад облепиховый с мятой</t>
  </si>
  <si>
    <t>Лимонад из черной смородины с ванилью</t>
  </si>
  <si>
    <t>Лимонад клубника-дыня</t>
  </si>
  <si>
    <t>Морс из клюквы</t>
  </si>
  <si>
    <t>Морс ягодный</t>
  </si>
  <si>
    <t>Морс облепиховый</t>
  </si>
  <si>
    <t>Компот из сухофруктов</t>
  </si>
  <si>
    <t>Лимонад лимон, апельсин, мята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</si>
</sst>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_-* #,##0\ _₽_-;\-* #,##0\ _₽_-;_-* &quot;-&quot;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rgb="FF413F3D"/>
      <name val="Arial Nova Light"/>
      <family val="2"/>
    </font>
    <font>
      <b/>
      <sz val="11"/>
      <color rgb="FF413F3D"/>
      <name val="Arial Nova Light"/>
      <family val="2"/>
    </font>
    <font>
      <sz val="11"/>
      <color rgb="FFCC7C68"/>
      <name val="Arial Nova Light"/>
      <family val="2"/>
    </font>
    <font>
      <b/>
      <sz val="14"/>
      <color rgb="FFCC7C68"/>
      <name val="Arial Nova Light"/>
      <family val="2"/>
    </font>
    <font>
      <sz val="11"/>
      <color rgb="FF00B050"/>
      <name val="Arial Nova Light"/>
      <family val="2"/>
    </font>
    <font>
      <b/>
      <sz val="11"/>
      <color theme="1"/>
      <name val="Arial Nova Light"/>
      <family val="2"/>
      <charset val="204"/>
    </font>
    <font>
      <sz val="11"/>
      <color theme="1"/>
      <name val="Arial Nova Light"/>
      <family val="2"/>
    </font>
    <font>
      <sz val="16"/>
      <color theme="1"/>
      <name val="Arial Nova Light"/>
      <family val="2"/>
    </font>
    <font>
      <sz val="11"/>
      <name val="Arial Nova Light"/>
      <family val="2"/>
      <charset val="204"/>
    </font>
    <font>
      <b/>
      <sz val="11"/>
      <name val="Arial Nova Light"/>
      <family val="2"/>
      <charset val="204"/>
    </font>
    <font>
      <b/>
      <sz val="12"/>
      <name val="Arial Nova Light"/>
      <family val="2"/>
      <charset val="204"/>
    </font>
    <font>
      <b/>
      <sz val="11"/>
      <color rgb="FFCC7C68"/>
      <name val="Arial Nova Light"/>
      <family val="2"/>
    </font>
    <font>
      <u/>
      <sz val="11"/>
      <color theme="10"/>
      <name val="Calibri"/>
      <family val="2"/>
      <charset val="204"/>
      <scheme val="minor"/>
    </font>
    <font>
      <sz val="11"/>
      <name val="Arial Nova Light"/>
      <family val="2"/>
    </font>
    <font>
      <b/>
      <sz val="11"/>
      <name val="Arial Nova Light"/>
      <family val="2"/>
    </font>
    <font>
      <b/>
      <sz val="12"/>
      <name val="Arial Nova Light"/>
      <family val="2"/>
    </font>
    <font>
      <b/>
      <sz val="11"/>
      <color theme="0"/>
      <name val="Arial Nova Light"/>
      <family val="2"/>
      <charset val="204"/>
    </font>
    <font>
      <sz val="8"/>
      <name val="Calibri"/>
      <family val="2"/>
      <charset val="204"/>
      <scheme val="minor"/>
    </font>
    <font>
      <sz val="10"/>
      <name val="Arial Nova Light"/>
      <family val="2"/>
    </font>
    <font>
      <b/>
      <sz val="11"/>
      <color theme="1"/>
      <name val="Arial Nova Light"/>
      <family val="2"/>
    </font>
    <font>
      <sz val="10"/>
      <color theme="1"/>
      <name val="Arial Nova Light"/>
      <family val="2"/>
    </font>
    <font>
      <i/>
      <sz val="11"/>
      <name val="Arial Nova Light"/>
      <family val="2"/>
    </font>
    <font>
      <i/>
      <sz val="11"/>
      <color rgb="FF413F3D"/>
      <name val="Arial Nova Light"/>
      <family val="2"/>
    </font>
    <font>
      <i/>
      <sz val="11"/>
      <color rgb="FFCC7C68"/>
      <name val="Arial Nova Light"/>
      <family val="2"/>
    </font>
    <font>
      <sz val="11"/>
      <color rgb="FFFF0000"/>
      <name val="Arial Nova Light"/>
      <family val="2"/>
    </font>
    <font>
      <b/>
      <sz val="12"/>
      <color rgb="FFCC7C68"/>
      <name val="Arial Nova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8595B"/>
      </left>
      <right style="thin">
        <color rgb="FF58595B"/>
      </right>
      <top style="thin">
        <color rgb="FF58595B"/>
      </top>
      <bottom style="thin">
        <color rgb="FF58595B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right"/>
    </xf>
    <xf numFmtId="2" fontId="17" fillId="5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1" fontId="20" fillId="2" borderId="1" xfId="0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4" fontId="15" fillId="0" borderId="1" xfId="1" applyNumberFormat="1" applyFont="1" applyFill="1" applyBorder="1" applyAlignment="1"/>
    <xf numFmtId="2" fontId="15" fillId="0" borderId="1" xfId="0" applyNumberFormat="1" applyFont="1" applyBorder="1" applyAlignment="1">
      <alignment wrapText="1"/>
    </xf>
    <xf numFmtId="164" fontId="10" fillId="0" borderId="1" xfId="1" applyNumberFormat="1" applyFont="1" applyFill="1" applyBorder="1" applyAlignment="1"/>
    <xf numFmtId="2" fontId="10" fillId="0" borderId="1" xfId="1" applyNumberFormat="1" applyFont="1" applyFill="1" applyBorder="1" applyAlignment="1"/>
    <xf numFmtId="0" fontId="24" fillId="0" borderId="1" xfId="0" applyFont="1" applyBorder="1" applyAlignment="1">
      <alignment horizontal="center" wrapText="1"/>
    </xf>
    <xf numFmtId="164" fontId="15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164" fontId="17" fillId="6" borderId="1" xfId="0" applyNumberFormat="1" applyFont="1" applyFill="1" applyBorder="1" applyAlignment="1">
      <alignment horizontal="right"/>
    </xf>
    <xf numFmtId="2" fontId="17" fillId="6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left" wrapText="1"/>
      <protection locked="0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14" fillId="7" borderId="1" xfId="0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45721</xdr:rowOff>
    </xdr:from>
    <xdr:to>
      <xdr:col>1</xdr:col>
      <xdr:colOff>4076700</xdr:colOff>
      <xdr:row>0</xdr:row>
      <xdr:rowOff>912327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E55A73-DADB-48E8-A396-917A76B9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45721"/>
          <a:ext cx="4290060" cy="86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2F86-03D2-4519-9BCF-34DB91E3B862}">
  <sheetPr>
    <pageSetUpPr fitToPage="1"/>
  </sheetPr>
  <dimension ref="A1:G141"/>
  <sheetViews>
    <sheetView tabSelected="1" view="pageBreakPreview" topLeftCell="A131" zoomScaleNormal="100" zoomScaleSheetLayoutView="100" zoomScalePageLayoutView="120" workbookViewId="0">
      <selection activeCell="D144" sqref="D144"/>
    </sheetView>
  </sheetViews>
  <sheetFormatPr defaultColWidth="8.77734375" defaultRowHeight="13.8" x14ac:dyDescent="0.25"/>
  <cols>
    <col min="1" max="1" width="11.109375" style="2" customWidth="1"/>
    <col min="2" max="2" width="60.109375" style="22" customWidth="1"/>
    <col min="3" max="3" width="17.6640625" style="1" customWidth="1"/>
    <col min="4" max="4" width="13" style="1" customWidth="1"/>
    <col min="5" max="5" width="12.33203125" style="1" customWidth="1"/>
    <col min="6" max="6" width="13.21875" style="1" customWidth="1"/>
    <col min="7" max="7" width="13.5546875" style="1" customWidth="1"/>
    <col min="8" max="16384" width="8.77734375" style="2"/>
  </cols>
  <sheetData>
    <row r="1" spans="1:7" ht="75.599999999999994" customHeight="1" x14ac:dyDescent="0.25">
      <c r="A1" s="76"/>
      <c r="B1" s="76"/>
      <c r="C1" s="76"/>
    </row>
    <row r="2" spans="1:7" x14ac:dyDescent="0.25">
      <c r="B2" s="48" t="s">
        <v>0</v>
      </c>
      <c r="C2" s="49" t="s">
        <v>26</v>
      </c>
    </row>
    <row r="3" spans="1:7" x14ac:dyDescent="0.25">
      <c r="B3" s="48" t="s">
        <v>1</v>
      </c>
      <c r="C3" s="27" t="s">
        <v>2</v>
      </c>
    </row>
    <row r="4" spans="1:7" ht="56.4" customHeight="1" x14ac:dyDescent="0.25">
      <c r="B4" s="48" t="s">
        <v>40</v>
      </c>
      <c r="C4" s="50" t="s">
        <v>79</v>
      </c>
    </row>
    <row r="5" spans="1:7" x14ac:dyDescent="0.25">
      <c r="B5" s="48" t="s">
        <v>3</v>
      </c>
      <c r="C5" s="27" t="s">
        <v>53</v>
      </c>
    </row>
    <row r="6" spans="1:7" x14ac:dyDescent="0.25">
      <c r="B6" s="48" t="s">
        <v>4</v>
      </c>
      <c r="C6" s="28" t="s">
        <v>27</v>
      </c>
    </row>
    <row r="7" spans="1:7" ht="27.6" x14ac:dyDescent="0.25">
      <c r="B7" s="51" t="s">
        <v>5</v>
      </c>
      <c r="C7" s="52" t="s">
        <v>28</v>
      </c>
    </row>
    <row r="8" spans="1:7" x14ac:dyDescent="0.25">
      <c r="B8" s="3"/>
      <c r="C8" s="4"/>
    </row>
    <row r="9" spans="1:7" s="1" customFormat="1" ht="41.4" x14ac:dyDescent="0.25">
      <c r="A9" s="2"/>
      <c r="B9" s="5" t="s">
        <v>6</v>
      </c>
      <c r="C9" s="5" t="s">
        <v>7</v>
      </c>
      <c r="D9" s="5" t="s">
        <v>81</v>
      </c>
      <c r="E9" s="5" t="s">
        <v>8</v>
      </c>
      <c r="F9" s="5" t="s">
        <v>9</v>
      </c>
      <c r="G9" s="5" t="s">
        <v>10</v>
      </c>
    </row>
    <row r="10" spans="1:7" s="1" customFormat="1" ht="17.399999999999999" x14ac:dyDescent="0.3">
      <c r="A10" s="2"/>
      <c r="B10" s="6" t="s">
        <v>78</v>
      </c>
      <c r="C10" s="24">
        <v>95</v>
      </c>
      <c r="D10" s="7"/>
      <c r="E10" s="7"/>
      <c r="F10" s="7"/>
      <c r="G10" s="7"/>
    </row>
    <row r="11" spans="1:7" s="1" customFormat="1" x14ac:dyDescent="0.25">
      <c r="A11" s="2"/>
      <c r="B11" s="8" t="s">
        <v>29</v>
      </c>
      <c r="C11" s="7"/>
      <c r="D11" s="7"/>
      <c r="E11" s="7"/>
      <c r="F11" s="7"/>
      <c r="G11" s="7"/>
    </row>
    <row r="12" spans="1:7" s="1" customFormat="1" ht="27.6" x14ac:dyDescent="0.25">
      <c r="A12" s="2"/>
      <c r="B12" s="46" t="s">
        <v>44</v>
      </c>
      <c r="C12" s="29">
        <v>50</v>
      </c>
      <c r="D12" s="27">
        <v>95</v>
      </c>
      <c r="E12" s="27">
        <v>240</v>
      </c>
      <c r="F12" s="28">
        <f>C12*D12</f>
        <v>4750</v>
      </c>
      <c r="G12" s="28">
        <f>E12*D12</f>
        <v>22800</v>
      </c>
    </row>
    <row r="13" spans="1:7" s="1" customFormat="1" ht="27.6" x14ac:dyDescent="0.25">
      <c r="A13" s="2"/>
      <c r="B13" s="26" t="s">
        <v>30</v>
      </c>
      <c r="C13" s="27">
        <v>18</v>
      </c>
      <c r="D13" s="27">
        <v>95</v>
      </c>
      <c r="E13" s="27">
        <v>150</v>
      </c>
      <c r="F13" s="28">
        <f t="shared" ref="F13:F25" si="0">C13*D13</f>
        <v>1710</v>
      </c>
      <c r="G13" s="28">
        <f t="shared" ref="G13:G25" si="1">E13*D13</f>
        <v>14250</v>
      </c>
    </row>
    <row r="14" spans="1:7" s="1" customFormat="1" ht="27.6" x14ac:dyDescent="0.25">
      <c r="A14" s="2"/>
      <c r="B14" s="46" t="s">
        <v>41</v>
      </c>
      <c r="C14" s="29">
        <v>12</v>
      </c>
      <c r="D14" s="27">
        <v>95</v>
      </c>
      <c r="E14" s="27">
        <v>100</v>
      </c>
      <c r="F14" s="28">
        <f t="shared" si="0"/>
        <v>1140</v>
      </c>
      <c r="G14" s="28">
        <f t="shared" si="1"/>
        <v>9500</v>
      </c>
    </row>
    <row r="15" spans="1:7" s="1" customFormat="1" x14ac:dyDescent="0.25">
      <c r="A15" s="25" t="s">
        <v>39</v>
      </c>
      <c r="B15" s="26" t="s">
        <v>31</v>
      </c>
      <c r="C15" s="27">
        <v>40</v>
      </c>
      <c r="D15" s="27">
        <v>25</v>
      </c>
      <c r="E15" s="27">
        <v>90</v>
      </c>
      <c r="F15" s="28">
        <f t="shared" si="0"/>
        <v>1000</v>
      </c>
      <c r="G15" s="28">
        <f t="shared" si="1"/>
        <v>2250</v>
      </c>
    </row>
    <row r="16" spans="1:7" s="1" customFormat="1" x14ac:dyDescent="0.25">
      <c r="A16" s="2"/>
      <c r="B16" s="30" t="s">
        <v>32</v>
      </c>
      <c r="C16" s="27"/>
      <c r="D16" s="27">
        <v>0</v>
      </c>
      <c r="E16" s="27"/>
      <c r="F16" s="28">
        <f t="shared" si="0"/>
        <v>0</v>
      </c>
      <c r="G16" s="28">
        <f t="shared" si="1"/>
        <v>0</v>
      </c>
    </row>
    <row r="17" spans="1:7" s="1" customFormat="1" ht="27.6" x14ac:dyDescent="0.25">
      <c r="A17" s="2"/>
      <c r="B17" s="46" t="s">
        <v>52</v>
      </c>
      <c r="C17" s="29">
        <v>55</v>
      </c>
      <c r="D17" s="27">
        <v>95</v>
      </c>
      <c r="E17" s="27">
        <v>260</v>
      </c>
      <c r="F17" s="28">
        <f t="shared" si="0"/>
        <v>5225</v>
      </c>
      <c r="G17" s="28">
        <f t="shared" si="1"/>
        <v>24700</v>
      </c>
    </row>
    <row r="18" spans="1:7" s="1" customFormat="1" x14ac:dyDescent="0.25">
      <c r="A18" s="2"/>
      <c r="B18" s="46" t="s">
        <v>42</v>
      </c>
      <c r="C18" s="29">
        <v>50</v>
      </c>
      <c r="D18" s="27">
        <v>95</v>
      </c>
      <c r="E18" s="27">
        <v>150</v>
      </c>
      <c r="F18" s="28">
        <f t="shared" si="0"/>
        <v>4750</v>
      </c>
      <c r="G18" s="28">
        <f t="shared" si="1"/>
        <v>14250</v>
      </c>
    </row>
    <row r="19" spans="1:7" s="1" customFormat="1" ht="27.6" x14ac:dyDescent="0.25">
      <c r="A19" s="2"/>
      <c r="B19" s="46" t="s">
        <v>33</v>
      </c>
      <c r="C19" s="29">
        <v>70</v>
      </c>
      <c r="D19" s="28">
        <v>95</v>
      </c>
      <c r="E19" s="27">
        <v>250</v>
      </c>
      <c r="F19" s="28">
        <f t="shared" si="0"/>
        <v>6650</v>
      </c>
      <c r="G19" s="28">
        <f t="shared" si="1"/>
        <v>23750</v>
      </c>
    </row>
    <row r="20" spans="1:7" s="1" customFormat="1" x14ac:dyDescent="0.25">
      <c r="A20" s="2"/>
      <c r="B20" s="26" t="s">
        <v>34</v>
      </c>
      <c r="C20" s="27">
        <v>40</v>
      </c>
      <c r="D20" s="27">
        <v>95</v>
      </c>
      <c r="E20" s="27">
        <v>70</v>
      </c>
      <c r="F20" s="28">
        <f t="shared" si="0"/>
        <v>3800</v>
      </c>
      <c r="G20" s="28">
        <f t="shared" si="1"/>
        <v>6650</v>
      </c>
    </row>
    <row r="21" spans="1:7" s="1" customFormat="1" x14ac:dyDescent="0.25">
      <c r="A21" s="2"/>
      <c r="B21" s="30" t="s">
        <v>35</v>
      </c>
      <c r="C21" s="27"/>
      <c r="D21" s="27">
        <v>0</v>
      </c>
      <c r="E21" s="27"/>
      <c r="F21" s="28">
        <f t="shared" si="0"/>
        <v>0</v>
      </c>
      <c r="G21" s="28">
        <f t="shared" si="1"/>
        <v>0</v>
      </c>
    </row>
    <row r="22" spans="1:7" s="1" customFormat="1" x14ac:dyDescent="0.25">
      <c r="A22" s="2"/>
      <c r="B22" s="26" t="s">
        <v>48</v>
      </c>
      <c r="C22" s="27">
        <v>20</v>
      </c>
      <c r="D22" s="27">
        <v>50</v>
      </c>
      <c r="E22" s="27">
        <v>120</v>
      </c>
      <c r="F22" s="28">
        <f t="shared" si="0"/>
        <v>1000</v>
      </c>
      <c r="G22" s="28">
        <f t="shared" si="1"/>
        <v>6000</v>
      </c>
    </row>
    <row r="23" spans="1:7" s="1" customFormat="1" x14ac:dyDescent="0.25">
      <c r="A23" s="2"/>
      <c r="B23" s="26" t="s">
        <v>36</v>
      </c>
      <c r="C23" s="27">
        <v>40</v>
      </c>
      <c r="D23" s="27">
        <v>45</v>
      </c>
      <c r="E23" s="27">
        <v>150</v>
      </c>
      <c r="F23" s="28">
        <f t="shared" si="0"/>
        <v>1800</v>
      </c>
      <c r="G23" s="28">
        <f t="shared" si="1"/>
        <v>6750</v>
      </c>
    </row>
    <row r="24" spans="1:7" s="1" customFormat="1" x14ac:dyDescent="0.25">
      <c r="A24" s="2"/>
      <c r="B24" s="26" t="s">
        <v>37</v>
      </c>
      <c r="C24" s="27">
        <v>20</v>
      </c>
      <c r="D24" s="27">
        <v>50</v>
      </c>
      <c r="E24" s="27">
        <v>140</v>
      </c>
      <c r="F24" s="28">
        <f t="shared" si="0"/>
        <v>1000</v>
      </c>
      <c r="G24" s="28">
        <f t="shared" si="1"/>
        <v>7000</v>
      </c>
    </row>
    <row r="25" spans="1:7" s="1" customFormat="1" x14ac:dyDescent="0.25">
      <c r="A25" s="25" t="s">
        <v>39</v>
      </c>
      <c r="B25" s="26" t="s">
        <v>13</v>
      </c>
      <c r="C25" s="27">
        <v>30</v>
      </c>
      <c r="D25" s="27">
        <v>45</v>
      </c>
      <c r="E25" s="27">
        <v>170</v>
      </c>
      <c r="F25" s="28">
        <f t="shared" si="0"/>
        <v>1350</v>
      </c>
      <c r="G25" s="28">
        <f t="shared" si="1"/>
        <v>7650</v>
      </c>
    </row>
    <row r="26" spans="1:7" s="1" customFormat="1" x14ac:dyDescent="0.25">
      <c r="A26" s="2"/>
      <c r="B26" s="39" t="s">
        <v>14</v>
      </c>
      <c r="C26" s="40"/>
      <c r="D26" s="40">
        <f>SUM(D12:D25)</f>
        <v>880</v>
      </c>
      <c r="E26" s="40"/>
      <c r="F26" s="40">
        <f>SUM(F12:F25)</f>
        <v>34175</v>
      </c>
      <c r="G26" s="41"/>
    </row>
    <row r="27" spans="1:7" s="1" customFormat="1" x14ac:dyDescent="0.25">
      <c r="A27" s="2"/>
      <c r="B27" s="39" t="s">
        <v>15</v>
      </c>
      <c r="C27" s="40"/>
      <c r="D27" s="40">
        <v>0</v>
      </c>
      <c r="E27" s="40"/>
      <c r="F27" s="56">
        <f>F26/C10</f>
        <v>359.73684210526318</v>
      </c>
      <c r="G27" s="41"/>
    </row>
    <row r="28" spans="1:7" s="1" customFormat="1" x14ac:dyDescent="0.25">
      <c r="A28" s="2"/>
      <c r="B28" s="34" t="s">
        <v>16</v>
      </c>
      <c r="C28" s="35"/>
      <c r="D28" s="35">
        <v>0</v>
      </c>
      <c r="E28" s="35"/>
      <c r="F28" s="35"/>
      <c r="G28" s="36">
        <f>SUM(G12:G25)</f>
        <v>145550</v>
      </c>
    </row>
    <row r="29" spans="1:7" s="1" customFormat="1" x14ac:dyDescent="0.25">
      <c r="A29" s="2"/>
      <c r="B29" s="30" t="s">
        <v>17</v>
      </c>
      <c r="C29" s="27"/>
      <c r="D29" s="27">
        <v>0</v>
      </c>
      <c r="E29" s="27"/>
      <c r="F29" s="27"/>
      <c r="G29" s="28"/>
    </row>
    <row r="30" spans="1:7" s="1" customFormat="1" x14ac:dyDescent="0.25">
      <c r="A30" s="2"/>
      <c r="B30" s="26" t="s">
        <v>45</v>
      </c>
      <c r="C30" s="27">
        <v>220</v>
      </c>
      <c r="D30" s="27">
        <v>50</v>
      </c>
      <c r="E30" s="27">
        <v>150</v>
      </c>
      <c r="F30" s="28">
        <f t="shared" ref="F30:F31" si="2">C30*D30</f>
        <v>11000</v>
      </c>
      <c r="G30" s="28">
        <f t="shared" ref="G30:G31" si="3">D30*E30</f>
        <v>7500</v>
      </c>
    </row>
    <row r="31" spans="1:7" s="1" customFormat="1" x14ac:dyDescent="0.25">
      <c r="A31" s="2"/>
      <c r="B31" s="26" t="s">
        <v>46</v>
      </c>
      <c r="C31" s="27">
        <v>220</v>
      </c>
      <c r="D31" s="27">
        <v>50</v>
      </c>
      <c r="E31" s="27">
        <v>250</v>
      </c>
      <c r="F31" s="28">
        <f t="shared" si="2"/>
        <v>11000</v>
      </c>
      <c r="G31" s="28">
        <f t="shared" si="3"/>
        <v>12500</v>
      </c>
    </row>
    <row r="32" spans="1:7" s="1" customFormat="1" x14ac:dyDescent="0.25">
      <c r="A32" s="2"/>
      <c r="B32" s="46" t="s">
        <v>49</v>
      </c>
      <c r="C32" s="29">
        <v>1000</v>
      </c>
      <c r="D32" s="27">
        <v>20</v>
      </c>
      <c r="E32" s="27">
        <v>750</v>
      </c>
      <c r="F32" s="28">
        <f t="shared" ref="F32" si="4">C32*D32</f>
        <v>20000</v>
      </c>
      <c r="G32" s="28">
        <f t="shared" ref="G32" si="5">D32*E32</f>
        <v>15000</v>
      </c>
    </row>
    <row r="33" spans="1:7" s="1" customFormat="1" x14ac:dyDescent="0.25">
      <c r="A33" s="2"/>
      <c r="B33" s="78" t="s">
        <v>38</v>
      </c>
      <c r="C33" s="79">
        <v>500</v>
      </c>
      <c r="D33" s="79">
        <v>0</v>
      </c>
      <c r="E33" s="79">
        <v>100</v>
      </c>
      <c r="F33" s="80">
        <f t="shared" ref="F33" si="6">C33*D33</f>
        <v>0</v>
      </c>
      <c r="G33" s="80">
        <f t="shared" ref="G33" si="7">E33*D33</f>
        <v>0</v>
      </c>
    </row>
    <row r="34" spans="1:7" s="1" customFormat="1" x14ac:dyDescent="0.25">
      <c r="A34" s="2"/>
      <c r="B34" s="31" t="s">
        <v>19</v>
      </c>
      <c r="C34" s="32"/>
      <c r="D34" s="32">
        <v>48</v>
      </c>
      <c r="E34" s="32"/>
      <c r="F34" s="32">
        <f>SUM(F30:F33)</f>
        <v>42000</v>
      </c>
      <c r="G34" s="33"/>
    </row>
    <row r="35" spans="1:7" s="1" customFormat="1" x14ac:dyDescent="0.25">
      <c r="A35" s="2"/>
      <c r="B35" s="31" t="s">
        <v>20</v>
      </c>
      <c r="C35" s="32"/>
      <c r="D35" s="32"/>
      <c r="E35" s="32"/>
      <c r="F35" s="59">
        <f>F34/C10</f>
        <v>442.10526315789474</v>
      </c>
      <c r="G35" s="33"/>
    </row>
    <row r="36" spans="1:7" s="1" customFormat="1" x14ac:dyDescent="0.25">
      <c r="A36" s="2"/>
      <c r="B36" s="34" t="s">
        <v>21</v>
      </c>
      <c r="C36" s="35"/>
      <c r="D36" s="35"/>
      <c r="E36" s="35"/>
      <c r="F36" s="35"/>
      <c r="G36" s="36">
        <f>SUM(G30:G33)</f>
        <v>35000</v>
      </c>
    </row>
    <row r="37" spans="1:7" s="1" customFormat="1" x14ac:dyDescent="0.25">
      <c r="A37" s="2"/>
      <c r="B37" s="37" t="s">
        <v>77</v>
      </c>
      <c r="C37" s="38"/>
      <c r="D37" s="38"/>
      <c r="E37" s="38"/>
      <c r="F37" s="38"/>
      <c r="G37" s="60">
        <f>G28+G36</f>
        <v>180550</v>
      </c>
    </row>
    <row r="38" spans="1:7" s="1" customFormat="1" ht="41.4" x14ac:dyDescent="0.25">
      <c r="A38" s="2"/>
      <c r="B38" s="5" t="s">
        <v>6</v>
      </c>
      <c r="C38" s="5" t="s">
        <v>7</v>
      </c>
      <c r="D38" s="5" t="s">
        <v>81</v>
      </c>
      <c r="E38" s="5" t="s">
        <v>8</v>
      </c>
      <c r="F38" s="5" t="s">
        <v>9</v>
      </c>
      <c r="G38" s="5" t="s">
        <v>10</v>
      </c>
    </row>
    <row r="39" spans="1:7" s="1" customFormat="1" ht="17.399999999999999" x14ac:dyDescent="0.3">
      <c r="A39" s="2"/>
      <c r="B39" s="47" t="s">
        <v>55</v>
      </c>
      <c r="C39" s="24">
        <v>95</v>
      </c>
      <c r="D39" s="7"/>
      <c r="E39" s="7"/>
      <c r="F39" s="7"/>
      <c r="G39" s="7"/>
    </row>
    <row r="40" spans="1:7" s="1" customFormat="1" x14ac:dyDescent="0.25">
      <c r="A40" s="2"/>
      <c r="B40" s="8" t="s">
        <v>63</v>
      </c>
      <c r="C40" s="7"/>
      <c r="D40" s="7"/>
      <c r="E40" s="7"/>
      <c r="F40" s="7"/>
      <c r="G40" s="7"/>
    </row>
    <row r="41" spans="1:7" s="1" customFormat="1" ht="49.2" customHeight="1" x14ac:dyDescent="0.25">
      <c r="A41" s="9"/>
      <c r="B41" s="54" t="s">
        <v>56</v>
      </c>
      <c r="C41" s="55">
        <v>200</v>
      </c>
      <c r="D41" s="27">
        <v>20</v>
      </c>
      <c r="E41" s="27">
        <v>1850</v>
      </c>
      <c r="F41" s="28">
        <f>C41*D41</f>
        <v>4000</v>
      </c>
      <c r="G41" s="28">
        <f>D41*E41</f>
        <v>37000</v>
      </c>
    </row>
    <row r="42" spans="1:7" s="1" customFormat="1" ht="42" customHeight="1" x14ac:dyDescent="0.25">
      <c r="A42" s="2"/>
      <c r="B42" s="44" t="s">
        <v>57</v>
      </c>
      <c r="C42" s="27">
        <v>200</v>
      </c>
      <c r="D42" s="27">
        <v>20</v>
      </c>
      <c r="E42" s="27">
        <v>1800</v>
      </c>
      <c r="F42" s="28">
        <f t="shared" ref="F42:F60" si="8">C42*D42</f>
        <v>4000</v>
      </c>
      <c r="G42" s="28">
        <f t="shared" ref="G42:G60" si="9">D42*E42</f>
        <v>36000</v>
      </c>
    </row>
    <row r="43" spans="1:7" s="1" customFormat="1" ht="26.4" x14ac:dyDescent="0.25">
      <c r="A43" s="25" t="s">
        <v>39</v>
      </c>
      <c r="B43" s="54" t="s">
        <v>58</v>
      </c>
      <c r="C43" s="55">
        <v>200</v>
      </c>
      <c r="D43" s="27">
        <v>10</v>
      </c>
      <c r="E43" s="27">
        <v>450</v>
      </c>
      <c r="F43" s="28">
        <f t="shared" si="8"/>
        <v>2000</v>
      </c>
      <c r="G43" s="28">
        <f t="shared" si="9"/>
        <v>4500</v>
      </c>
    </row>
    <row r="44" spans="1:7" s="1" customFormat="1" x14ac:dyDescent="0.25">
      <c r="A44" s="9"/>
      <c r="B44" s="30" t="s">
        <v>62</v>
      </c>
      <c r="C44" s="27"/>
      <c r="D44" s="27">
        <v>0</v>
      </c>
      <c r="E44" s="27"/>
      <c r="F44" s="28">
        <f t="shared" si="8"/>
        <v>0</v>
      </c>
      <c r="G44" s="28">
        <f t="shared" si="9"/>
        <v>0</v>
      </c>
    </row>
    <row r="45" spans="1:7" s="11" customFormat="1" ht="29.4" customHeight="1" x14ac:dyDescent="0.25">
      <c r="B45" s="26" t="s">
        <v>11</v>
      </c>
      <c r="C45" s="27">
        <v>80</v>
      </c>
      <c r="D45" s="27">
        <v>95</v>
      </c>
      <c r="E45" s="27">
        <v>260</v>
      </c>
      <c r="F45" s="28">
        <f t="shared" si="8"/>
        <v>7600</v>
      </c>
      <c r="G45" s="28">
        <f t="shared" si="9"/>
        <v>24700</v>
      </c>
    </row>
    <row r="46" spans="1:7" s="11" customFormat="1" ht="27.6" x14ac:dyDescent="0.25">
      <c r="A46" s="9"/>
      <c r="B46" s="26" t="s">
        <v>12</v>
      </c>
      <c r="C46" s="27">
        <v>80</v>
      </c>
      <c r="D46" s="27">
        <v>95</v>
      </c>
      <c r="E46" s="27">
        <v>450</v>
      </c>
      <c r="F46" s="28">
        <f t="shared" si="8"/>
        <v>7600</v>
      </c>
      <c r="G46" s="28">
        <f t="shared" si="9"/>
        <v>42750</v>
      </c>
    </row>
    <row r="47" spans="1:7" s="11" customFormat="1" ht="27.6" x14ac:dyDescent="0.25">
      <c r="A47" s="9"/>
      <c r="B47" s="46" t="s">
        <v>43</v>
      </c>
      <c r="C47" s="29">
        <v>100</v>
      </c>
      <c r="D47" s="27">
        <v>95</v>
      </c>
      <c r="E47" s="27">
        <v>260</v>
      </c>
      <c r="F47" s="28">
        <f t="shared" si="8"/>
        <v>9500</v>
      </c>
      <c r="G47" s="28">
        <f t="shared" si="9"/>
        <v>24700</v>
      </c>
    </row>
    <row r="48" spans="1:7" s="11" customFormat="1" x14ac:dyDescent="0.25">
      <c r="A48" s="9"/>
      <c r="B48" s="30" t="s">
        <v>60</v>
      </c>
      <c r="C48" s="27"/>
      <c r="D48" s="27">
        <v>0</v>
      </c>
      <c r="E48" s="27"/>
      <c r="F48" s="28">
        <f t="shared" si="8"/>
        <v>0</v>
      </c>
      <c r="G48" s="28">
        <f t="shared" si="9"/>
        <v>0</v>
      </c>
    </row>
    <row r="49" spans="1:7" s="11" customFormat="1" ht="26.4" x14ac:dyDescent="0.25">
      <c r="B49" s="54" t="s">
        <v>59</v>
      </c>
      <c r="C49" s="55">
        <v>100</v>
      </c>
      <c r="D49" s="27">
        <v>95</v>
      </c>
      <c r="E49" s="27">
        <v>420</v>
      </c>
      <c r="F49" s="28">
        <f t="shared" si="8"/>
        <v>9500</v>
      </c>
      <c r="G49" s="28">
        <f t="shared" si="9"/>
        <v>39900</v>
      </c>
    </row>
    <row r="50" spans="1:7" s="11" customFormat="1" ht="15" customHeight="1" x14ac:dyDescent="0.25">
      <c r="B50" s="30" t="s">
        <v>61</v>
      </c>
      <c r="C50" s="29"/>
      <c r="D50" s="27"/>
      <c r="E50" s="27"/>
      <c r="F50" s="28">
        <f t="shared" si="8"/>
        <v>0</v>
      </c>
      <c r="G50" s="28">
        <f t="shared" si="9"/>
        <v>0</v>
      </c>
    </row>
    <row r="51" spans="1:7" s="11" customFormat="1" ht="29.4" customHeight="1" x14ac:dyDescent="0.25">
      <c r="B51" s="26" t="s">
        <v>64</v>
      </c>
      <c r="C51" s="45">
        <v>230</v>
      </c>
      <c r="D51" s="27">
        <v>45</v>
      </c>
      <c r="E51" s="27">
        <v>690</v>
      </c>
      <c r="F51" s="28">
        <f t="shared" si="8"/>
        <v>10350</v>
      </c>
      <c r="G51" s="28">
        <f t="shared" si="9"/>
        <v>31050</v>
      </c>
    </row>
    <row r="52" spans="1:7" s="11" customFormat="1" ht="26.4" x14ac:dyDescent="0.25">
      <c r="A52" s="25"/>
      <c r="B52" s="54" t="s">
        <v>65</v>
      </c>
      <c r="C52" s="55">
        <v>230</v>
      </c>
      <c r="D52" s="27">
        <v>50</v>
      </c>
      <c r="E52" s="27">
        <v>810</v>
      </c>
      <c r="F52" s="28">
        <f t="shared" si="8"/>
        <v>11500</v>
      </c>
      <c r="G52" s="28">
        <f t="shared" si="9"/>
        <v>40500</v>
      </c>
    </row>
    <row r="53" spans="1:7" s="11" customFormat="1" x14ac:dyDescent="0.25">
      <c r="B53" s="30" t="s">
        <v>70</v>
      </c>
      <c r="C53" s="27"/>
      <c r="D53" s="27">
        <v>0</v>
      </c>
      <c r="E53" s="27"/>
      <c r="F53" s="28">
        <f t="shared" si="8"/>
        <v>0</v>
      </c>
      <c r="G53" s="28">
        <f t="shared" si="9"/>
        <v>0</v>
      </c>
    </row>
    <row r="54" spans="1:7" s="11" customFormat="1" x14ac:dyDescent="0.25">
      <c r="B54" s="54" t="s">
        <v>73</v>
      </c>
      <c r="C54" s="55">
        <v>400</v>
      </c>
      <c r="D54" s="27">
        <v>10</v>
      </c>
      <c r="E54" s="27">
        <v>690</v>
      </c>
      <c r="F54" s="28">
        <f t="shared" si="8"/>
        <v>4000</v>
      </c>
      <c r="G54" s="28">
        <f t="shared" si="9"/>
        <v>6900</v>
      </c>
    </row>
    <row r="55" spans="1:7" s="11" customFormat="1" x14ac:dyDescent="0.25">
      <c r="B55" s="26" t="s">
        <v>74</v>
      </c>
      <c r="C55" s="27">
        <v>35</v>
      </c>
      <c r="D55" s="27">
        <v>190</v>
      </c>
      <c r="E55" s="27">
        <v>80</v>
      </c>
      <c r="F55" s="28">
        <f t="shared" si="8"/>
        <v>6650</v>
      </c>
      <c r="G55" s="28">
        <f t="shared" si="9"/>
        <v>15200</v>
      </c>
    </row>
    <row r="56" spans="1:7" s="11" customFormat="1" x14ac:dyDescent="0.25">
      <c r="B56" s="30" t="s">
        <v>67</v>
      </c>
      <c r="C56" s="27"/>
      <c r="D56" s="27">
        <v>0</v>
      </c>
      <c r="E56" s="27"/>
      <c r="F56" s="28">
        <f t="shared" si="8"/>
        <v>0</v>
      </c>
      <c r="G56" s="28">
        <f t="shared" si="9"/>
        <v>0</v>
      </c>
    </row>
    <row r="57" spans="1:7" s="11" customFormat="1" ht="41.4" x14ac:dyDescent="0.25">
      <c r="B57" s="26" t="s">
        <v>75</v>
      </c>
      <c r="C57" s="27">
        <v>25</v>
      </c>
      <c r="D57" s="27">
        <v>190</v>
      </c>
      <c r="E57" s="27">
        <v>115</v>
      </c>
      <c r="F57" s="28">
        <f t="shared" si="8"/>
        <v>4750</v>
      </c>
      <c r="G57" s="28">
        <f t="shared" si="9"/>
        <v>21850</v>
      </c>
    </row>
    <row r="58" spans="1:7" s="11" customFormat="1" x14ac:dyDescent="0.25">
      <c r="B58" s="30" t="s">
        <v>71</v>
      </c>
      <c r="C58" s="27"/>
      <c r="D58" s="27"/>
      <c r="E58" s="27"/>
      <c r="F58" s="28">
        <f t="shared" si="8"/>
        <v>0</v>
      </c>
      <c r="G58" s="28">
        <f t="shared" si="9"/>
        <v>0</v>
      </c>
    </row>
    <row r="59" spans="1:7" s="11" customFormat="1" x14ac:dyDescent="0.25">
      <c r="B59" s="46" t="s">
        <v>68</v>
      </c>
      <c r="C59" s="53">
        <v>1500</v>
      </c>
      <c r="D59" s="27">
        <v>10</v>
      </c>
      <c r="E59" s="27">
        <v>2650</v>
      </c>
      <c r="F59" s="28">
        <f t="shared" si="8"/>
        <v>15000</v>
      </c>
      <c r="G59" s="28">
        <f t="shared" si="9"/>
        <v>26500</v>
      </c>
    </row>
    <row r="60" spans="1:7" s="11" customFormat="1" x14ac:dyDescent="0.25">
      <c r="B60" s="54" t="s">
        <v>72</v>
      </c>
      <c r="C60" s="55">
        <v>200</v>
      </c>
      <c r="D60" s="27">
        <v>20</v>
      </c>
      <c r="E60" s="27">
        <v>1250</v>
      </c>
      <c r="F60" s="28">
        <f t="shared" si="8"/>
        <v>4000</v>
      </c>
      <c r="G60" s="28">
        <f t="shared" si="9"/>
        <v>25000</v>
      </c>
    </row>
    <row r="61" spans="1:7" s="11" customFormat="1" x14ac:dyDescent="0.25">
      <c r="B61" s="39" t="s">
        <v>14</v>
      </c>
      <c r="C61" s="40"/>
      <c r="D61" s="40">
        <f>SUM(D41:D60)</f>
        <v>945</v>
      </c>
      <c r="E61" s="40"/>
      <c r="F61" s="40">
        <f>SUM(F41:F60)</f>
        <v>100450</v>
      </c>
      <c r="G61" s="41"/>
    </row>
    <row r="62" spans="1:7" s="11" customFormat="1" x14ac:dyDescent="0.25">
      <c r="B62" s="39" t="s">
        <v>15</v>
      </c>
      <c r="C62" s="40"/>
      <c r="D62" s="40"/>
      <c r="E62" s="40"/>
      <c r="F62" s="56">
        <f>F61/C39</f>
        <v>1057.3684210526317</v>
      </c>
      <c r="G62" s="41"/>
    </row>
    <row r="63" spans="1:7" s="11" customFormat="1" x14ac:dyDescent="0.25">
      <c r="B63" s="34" t="s">
        <v>16</v>
      </c>
      <c r="C63" s="35"/>
      <c r="D63" s="35"/>
      <c r="E63" s="35"/>
      <c r="F63" s="35"/>
      <c r="G63" s="36">
        <f>SUM(G41:G60)</f>
        <v>376550</v>
      </c>
    </row>
    <row r="64" spans="1:7" s="11" customFormat="1" x14ac:dyDescent="0.25">
      <c r="B64" s="30" t="s">
        <v>17</v>
      </c>
      <c r="C64" s="27"/>
      <c r="D64" s="27">
        <v>0</v>
      </c>
      <c r="E64" s="27"/>
      <c r="F64" s="27"/>
      <c r="G64" s="28"/>
    </row>
    <row r="65" spans="1:7" s="11" customFormat="1" x14ac:dyDescent="0.25">
      <c r="B65" s="26" t="s">
        <v>45</v>
      </c>
      <c r="C65" s="27">
        <v>220</v>
      </c>
      <c r="D65" s="27">
        <v>50</v>
      </c>
      <c r="E65" s="27">
        <v>150</v>
      </c>
      <c r="F65" s="28">
        <f t="shared" ref="F65:G69" si="10">C65*D65</f>
        <v>11000</v>
      </c>
      <c r="G65" s="28">
        <f t="shared" si="10"/>
        <v>7500</v>
      </c>
    </row>
    <row r="66" spans="1:7" s="11" customFormat="1" x14ac:dyDescent="0.25">
      <c r="B66" s="26" t="s">
        <v>46</v>
      </c>
      <c r="C66" s="27">
        <v>220</v>
      </c>
      <c r="D66" s="27">
        <v>50</v>
      </c>
      <c r="E66" s="27">
        <v>250</v>
      </c>
      <c r="F66" s="28">
        <f t="shared" si="10"/>
        <v>11000</v>
      </c>
      <c r="G66" s="28">
        <f t="shared" si="10"/>
        <v>12500</v>
      </c>
    </row>
    <row r="67" spans="1:7" s="11" customFormat="1" x14ac:dyDescent="0.25">
      <c r="B67" s="26" t="s">
        <v>47</v>
      </c>
      <c r="C67" s="27">
        <v>1000</v>
      </c>
      <c r="D67" s="27">
        <v>30</v>
      </c>
      <c r="E67" s="27">
        <v>750</v>
      </c>
      <c r="F67" s="28">
        <f t="shared" si="10"/>
        <v>30000</v>
      </c>
      <c r="G67" s="28">
        <f t="shared" si="10"/>
        <v>22500</v>
      </c>
    </row>
    <row r="68" spans="1:7" s="11" customFormat="1" x14ac:dyDescent="0.25">
      <c r="B68" s="81" t="s">
        <v>107</v>
      </c>
      <c r="C68" s="82">
        <v>1000</v>
      </c>
      <c r="D68" s="82">
        <v>30</v>
      </c>
      <c r="E68" s="82">
        <v>550</v>
      </c>
      <c r="F68" s="83">
        <f t="shared" ref="F68" si="11">C68*D68</f>
        <v>30000</v>
      </c>
      <c r="G68" s="83">
        <f t="shared" ref="G68" si="12">D68*E68</f>
        <v>16500</v>
      </c>
    </row>
    <row r="69" spans="1:7" s="11" customFormat="1" x14ac:dyDescent="0.25">
      <c r="B69" s="78" t="s">
        <v>18</v>
      </c>
      <c r="C69" s="79">
        <v>500</v>
      </c>
      <c r="D69" s="79">
        <v>0</v>
      </c>
      <c r="E69" s="79">
        <v>100</v>
      </c>
      <c r="F69" s="80">
        <f t="shared" si="10"/>
        <v>0</v>
      </c>
      <c r="G69" s="80">
        <f t="shared" si="10"/>
        <v>0</v>
      </c>
    </row>
    <row r="70" spans="1:7" s="11" customFormat="1" x14ac:dyDescent="0.25">
      <c r="B70" s="39" t="s">
        <v>19</v>
      </c>
      <c r="C70" s="40"/>
      <c r="D70" s="40">
        <f>SUM(D65:D69)</f>
        <v>160</v>
      </c>
      <c r="E70" s="40"/>
      <c r="F70" s="40">
        <f>SUM(F65:F69)</f>
        <v>82000</v>
      </c>
      <c r="G70" s="41"/>
    </row>
    <row r="71" spans="1:7" x14ac:dyDescent="0.25">
      <c r="B71" s="39" t="s">
        <v>20</v>
      </c>
      <c r="C71" s="40"/>
      <c r="D71" s="40"/>
      <c r="E71" s="40"/>
      <c r="F71" s="56">
        <f>F70/C39</f>
        <v>863.15789473684208</v>
      </c>
      <c r="G71" s="41"/>
    </row>
    <row r="72" spans="1:7" x14ac:dyDescent="0.25">
      <c r="B72" s="34" t="s">
        <v>21</v>
      </c>
      <c r="C72" s="35"/>
      <c r="D72" s="35"/>
      <c r="E72" s="35"/>
      <c r="F72" s="35"/>
      <c r="G72" s="36">
        <f>SUM(G65:G69)</f>
        <v>59000</v>
      </c>
    </row>
    <row r="73" spans="1:7" s="1" customFormat="1" x14ac:dyDescent="0.25">
      <c r="A73" s="2"/>
      <c r="B73" s="42" t="s">
        <v>76</v>
      </c>
      <c r="C73" s="42"/>
      <c r="D73" s="43"/>
      <c r="E73" s="42"/>
      <c r="F73" s="43"/>
      <c r="G73" s="43">
        <f>G63+G72</f>
        <v>435550</v>
      </c>
    </row>
    <row r="74" spans="1:7" s="1" customFormat="1" ht="41.4" x14ac:dyDescent="0.25">
      <c r="A74" s="2"/>
      <c r="B74" s="5" t="s">
        <v>6</v>
      </c>
      <c r="C74" s="5" t="s">
        <v>7</v>
      </c>
      <c r="D74" s="5" t="s">
        <v>81</v>
      </c>
      <c r="E74" s="5" t="s">
        <v>8</v>
      </c>
      <c r="F74" s="5" t="s">
        <v>9</v>
      </c>
      <c r="G74" s="5" t="s">
        <v>10</v>
      </c>
    </row>
    <row r="75" spans="1:7" s="1" customFormat="1" ht="17.399999999999999" x14ac:dyDescent="0.3">
      <c r="A75" s="2"/>
      <c r="B75" s="47" t="s">
        <v>69</v>
      </c>
      <c r="C75" s="24">
        <v>20</v>
      </c>
      <c r="D75" s="7"/>
      <c r="E75" s="7"/>
      <c r="F75" s="7"/>
      <c r="G75" s="7"/>
    </row>
    <row r="76" spans="1:7" s="1" customFormat="1" x14ac:dyDescent="0.25">
      <c r="A76" s="2"/>
      <c r="B76" s="8" t="s">
        <v>63</v>
      </c>
      <c r="C76" s="7"/>
      <c r="D76" s="7"/>
      <c r="E76" s="7"/>
      <c r="F76" s="7"/>
      <c r="G76" s="7"/>
    </row>
    <row r="77" spans="1:7" s="1" customFormat="1" ht="39.6" x14ac:dyDescent="0.25">
      <c r="A77" s="9"/>
      <c r="B77" s="54" t="s">
        <v>56</v>
      </c>
      <c r="C77" s="55">
        <v>200</v>
      </c>
      <c r="D77" s="27">
        <v>4</v>
      </c>
      <c r="E77" s="27">
        <v>1850</v>
      </c>
      <c r="F77" s="28">
        <f>C77*D77</f>
        <v>800</v>
      </c>
      <c r="G77" s="28">
        <f>D77*E77</f>
        <v>7400</v>
      </c>
    </row>
    <row r="78" spans="1:7" s="1" customFormat="1" ht="41.4" x14ac:dyDescent="0.25">
      <c r="A78" s="2"/>
      <c r="B78" s="44" t="s">
        <v>57</v>
      </c>
      <c r="C78" s="27">
        <v>200</v>
      </c>
      <c r="D78" s="27">
        <v>4</v>
      </c>
      <c r="E78" s="27">
        <v>1800</v>
      </c>
      <c r="F78" s="28">
        <f t="shared" ref="F78:F85" si="13">C78*D78</f>
        <v>800</v>
      </c>
      <c r="G78" s="28">
        <f t="shared" ref="G78:G85" si="14">D78*E78</f>
        <v>7200</v>
      </c>
    </row>
    <row r="79" spans="1:7" s="1" customFormat="1" ht="40.200000000000003" customHeight="1" x14ac:dyDescent="0.25">
      <c r="A79" s="25" t="s">
        <v>39</v>
      </c>
      <c r="B79" s="54" t="s">
        <v>86</v>
      </c>
      <c r="C79" s="55">
        <v>200</v>
      </c>
      <c r="D79" s="27">
        <v>2</v>
      </c>
      <c r="E79" s="27">
        <v>490</v>
      </c>
      <c r="F79" s="28">
        <f t="shared" si="13"/>
        <v>400</v>
      </c>
      <c r="G79" s="28">
        <f t="shared" si="14"/>
        <v>980</v>
      </c>
    </row>
    <row r="80" spans="1:7" s="1" customFormat="1" x14ac:dyDescent="0.25">
      <c r="A80" s="9"/>
      <c r="B80" s="30" t="s">
        <v>62</v>
      </c>
      <c r="C80" s="27"/>
      <c r="D80" s="27">
        <v>0</v>
      </c>
      <c r="E80" s="27"/>
      <c r="F80" s="28">
        <f t="shared" si="13"/>
        <v>0</v>
      </c>
      <c r="G80" s="28">
        <f t="shared" si="14"/>
        <v>0</v>
      </c>
    </row>
    <row r="81" spans="1:7" s="1" customFormat="1" ht="27.6" x14ac:dyDescent="0.25">
      <c r="A81" s="11"/>
      <c r="B81" s="26" t="s">
        <v>11</v>
      </c>
      <c r="C81" s="27">
        <v>80</v>
      </c>
      <c r="D81" s="27">
        <v>20</v>
      </c>
      <c r="E81" s="27">
        <v>260</v>
      </c>
      <c r="F81" s="28">
        <f t="shared" si="13"/>
        <v>1600</v>
      </c>
      <c r="G81" s="28">
        <f t="shared" si="14"/>
        <v>5200</v>
      </c>
    </row>
    <row r="82" spans="1:7" s="1" customFormat="1" ht="27.6" x14ac:dyDescent="0.25">
      <c r="A82" s="9"/>
      <c r="B82" s="26" t="s">
        <v>12</v>
      </c>
      <c r="C82" s="27">
        <v>80</v>
      </c>
      <c r="D82" s="27">
        <v>20</v>
      </c>
      <c r="E82" s="27">
        <v>450</v>
      </c>
      <c r="F82" s="28">
        <f t="shared" si="13"/>
        <v>1600</v>
      </c>
      <c r="G82" s="28">
        <f t="shared" si="14"/>
        <v>9000</v>
      </c>
    </row>
    <row r="83" spans="1:7" s="1" customFormat="1" ht="27.6" x14ac:dyDescent="0.25">
      <c r="A83" s="9"/>
      <c r="B83" s="46" t="s">
        <v>43</v>
      </c>
      <c r="C83" s="29">
        <v>100</v>
      </c>
      <c r="D83" s="27">
        <v>20</v>
      </c>
      <c r="E83" s="27">
        <v>260</v>
      </c>
      <c r="F83" s="28">
        <f t="shared" si="13"/>
        <v>2000</v>
      </c>
      <c r="G83" s="28">
        <f t="shared" si="14"/>
        <v>5200</v>
      </c>
    </row>
    <row r="84" spans="1:7" s="1" customFormat="1" x14ac:dyDescent="0.25">
      <c r="A84" s="9"/>
      <c r="B84" s="30" t="s">
        <v>60</v>
      </c>
      <c r="C84" s="27"/>
      <c r="D84" s="27">
        <v>0</v>
      </c>
      <c r="E84" s="27"/>
      <c r="F84" s="28">
        <f t="shared" si="13"/>
        <v>0</v>
      </c>
      <c r="G84" s="28">
        <f t="shared" si="14"/>
        <v>0</v>
      </c>
    </row>
    <row r="85" spans="1:7" s="1" customFormat="1" ht="26.4" x14ac:dyDescent="0.25">
      <c r="A85" s="11"/>
      <c r="B85" s="54" t="s">
        <v>59</v>
      </c>
      <c r="C85" s="55">
        <v>100</v>
      </c>
      <c r="D85" s="27">
        <v>20</v>
      </c>
      <c r="E85" s="27">
        <v>420</v>
      </c>
      <c r="F85" s="28">
        <f t="shared" si="13"/>
        <v>2000</v>
      </c>
      <c r="G85" s="28">
        <f t="shared" si="14"/>
        <v>8400</v>
      </c>
    </row>
    <row r="86" spans="1:7" s="1" customFormat="1" x14ac:dyDescent="0.25">
      <c r="A86" s="11"/>
      <c r="B86" s="30" t="s">
        <v>61</v>
      </c>
      <c r="C86" s="29"/>
      <c r="D86" s="27"/>
      <c r="E86" s="27"/>
      <c r="F86" s="28"/>
      <c r="G86" s="28"/>
    </row>
    <row r="87" spans="1:7" s="1" customFormat="1" ht="27.6" x14ac:dyDescent="0.25">
      <c r="A87" s="11"/>
      <c r="B87" s="26" t="s">
        <v>64</v>
      </c>
      <c r="C87" s="45">
        <v>230</v>
      </c>
      <c r="D87" s="27">
        <v>10</v>
      </c>
      <c r="E87" s="27">
        <v>690</v>
      </c>
      <c r="F87" s="28">
        <f t="shared" ref="F87:F93" si="15">C87*D87</f>
        <v>2300</v>
      </c>
      <c r="G87" s="28">
        <f t="shared" ref="G87:G93" si="16">D87*E87</f>
        <v>6900</v>
      </c>
    </row>
    <row r="88" spans="1:7" s="1" customFormat="1" ht="26.4" x14ac:dyDescent="0.25">
      <c r="A88" s="25"/>
      <c r="B88" s="54" t="s">
        <v>65</v>
      </c>
      <c r="C88" s="55">
        <v>230</v>
      </c>
      <c r="D88" s="27">
        <v>10</v>
      </c>
      <c r="E88" s="27">
        <v>810</v>
      </c>
      <c r="F88" s="28">
        <f t="shared" si="15"/>
        <v>2300</v>
      </c>
      <c r="G88" s="28">
        <f t="shared" si="16"/>
        <v>8100</v>
      </c>
    </row>
    <row r="89" spans="1:7" s="1" customFormat="1" x14ac:dyDescent="0.25">
      <c r="A89" s="11"/>
      <c r="B89" s="30" t="s">
        <v>82</v>
      </c>
      <c r="C89" s="27"/>
      <c r="D89" s="27">
        <v>0</v>
      </c>
      <c r="E89" s="27"/>
      <c r="F89" s="28">
        <f t="shared" si="15"/>
        <v>0</v>
      </c>
      <c r="G89" s="28">
        <f t="shared" si="16"/>
        <v>0</v>
      </c>
    </row>
    <row r="90" spans="1:7" s="1" customFormat="1" x14ac:dyDescent="0.25">
      <c r="A90" s="11"/>
      <c r="B90" s="54" t="s">
        <v>73</v>
      </c>
      <c r="C90" s="55">
        <v>400</v>
      </c>
      <c r="D90" s="27">
        <v>2</v>
      </c>
      <c r="E90" s="27">
        <v>690</v>
      </c>
      <c r="F90" s="28">
        <f t="shared" si="15"/>
        <v>800</v>
      </c>
      <c r="G90" s="28">
        <f t="shared" si="16"/>
        <v>1380</v>
      </c>
    </row>
    <row r="91" spans="1:7" s="1" customFormat="1" x14ac:dyDescent="0.25">
      <c r="A91" s="11"/>
      <c r="B91" s="26" t="s">
        <v>74</v>
      </c>
      <c r="C91" s="27">
        <v>35</v>
      </c>
      <c r="D91" s="27">
        <v>40</v>
      </c>
      <c r="E91" s="27">
        <v>80</v>
      </c>
      <c r="F91" s="28">
        <f t="shared" si="15"/>
        <v>1400</v>
      </c>
      <c r="G91" s="28">
        <f t="shared" si="16"/>
        <v>3200</v>
      </c>
    </row>
    <row r="92" spans="1:7" s="1" customFormat="1" x14ac:dyDescent="0.25">
      <c r="A92" s="11"/>
      <c r="B92" s="30" t="s">
        <v>67</v>
      </c>
      <c r="C92" s="27"/>
      <c r="D92" s="27">
        <v>0</v>
      </c>
      <c r="E92" s="27"/>
      <c r="F92" s="28">
        <f t="shared" si="15"/>
        <v>0</v>
      </c>
      <c r="G92" s="28">
        <f t="shared" si="16"/>
        <v>0</v>
      </c>
    </row>
    <row r="93" spans="1:7" s="1" customFormat="1" ht="41.4" x14ac:dyDescent="0.25">
      <c r="A93" s="11"/>
      <c r="B93" s="26" t="s">
        <v>66</v>
      </c>
      <c r="C93" s="27">
        <v>25</v>
      </c>
      <c r="D93" s="27">
        <v>20</v>
      </c>
      <c r="E93" s="27">
        <v>115</v>
      </c>
      <c r="F93" s="28">
        <f t="shared" si="15"/>
        <v>500</v>
      </c>
      <c r="G93" s="28">
        <f t="shared" si="16"/>
        <v>2300</v>
      </c>
    </row>
    <row r="94" spans="1:7" s="1" customFormat="1" x14ac:dyDescent="0.25">
      <c r="A94" s="11"/>
      <c r="B94" s="30" t="s">
        <v>71</v>
      </c>
      <c r="C94" s="27"/>
      <c r="D94" s="27"/>
      <c r="E94" s="27"/>
      <c r="F94" s="28"/>
      <c r="G94" s="28"/>
    </row>
    <row r="95" spans="1:7" s="1" customFormat="1" x14ac:dyDescent="0.25">
      <c r="A95" s="11"/>
      <c r="B95" s="46" t="s">
        <v>68</v>
      </c>
      <c r="C95" s="53">
        <v>1500</v>
      </c>
      <c r="D95" s="27">
        <v>2</v>
      </c>
      <c r="E95" s="27">
        <v>2650</v>
      </c>
      <c r="F95" s="28">
        <f t="shared" ref="F95:F96" si="17">C95*D95</f>
        <v>3000</v>
      </c>
      <c r="G95" s="28">
        <f t="shared" ref="G95:G96" si="18">D95*E95</f>
        <v>5300</v>
      </c>
    </row>
    <row r="96" spans="1:7" s="1" customFormat="1" x14ac:dyDescent="0.25">
      <c r="A96" s="11"/>
      <c r="B96" s="54" t="s">
        <v>72</v>
      </c>
      <c r="C96" s="55">
        <v>200</v>
      </c>
      <c r="D96" s="27">
        <v>4</v>
      </c>
      <c r="E96" s="27">
        <v>1250</v>
      </c>
      <c r="F96" s="28">
        <f t="shared" si="17"/>
        <v>800</v>
      </c>
      <c r="G96" s="28">
        <f t="shared" si="18"/>
        <v>5000</v>
      </c>
    </row>
    <row r="97" spans="1:7" s="1" customFormat="1" x14ac:dyDescent="0.25">
      <c r="A97" s="11"/>
      <c r="B97" s="39" t="s">
        <v>14</v>
      </c>
      <c r="C97" s="40"/>
      <c r="D97" s="40">
        <f>SUM(D77:D96)</f>
        <v>178</v>
      </c>
      <c r="E97" s="40"/>
      <c r="F97" s="40">
        <f>SUM(F77:F96)</f>
        <v>20300</v>
      </c>
      <c r="G97" s="41"/>
    </row>
    <row r="98" spans="1:7" s="1" customFormat="1" x14ac:dyDescent="0.25">
      <c r="A98" s="11"/>
      <c r="B98" s="39" t="s">
        <v>15</v>
      </c>
      <c r="C98" s="40"/>
      <c r="D98" s="40">
        <v>0</v>
      </c>
      <c r="E98" s="40"/>
      <c r="F98" s="40">
        <f>F97/C75</f>
        <v>1015</v>
      </c>
      <c r="G98" s="41"/>
    </row>
    <row r="99" spans="1:7" s="1" customFormat="1" x14ac:dyDescent="0.25">
      <c r="A99" s="11"/>
      <c r="B99" s="34" t="s">
        <v>16</v>
      </c>
      <c r="C99" s="35"/>
      <c r="D99" s="35">
        <v>0</v>
      </c>
      <c r="E99" s="35"/>
      <c r="F99" s="35"/>
      <c r="G99" s="36">
        <f>SUM(G77:G96)</f>
        <v>75560</v>
      </c>
    </row>
    <row r="100" spans="1:7" s="1" customFormat="1" x14ac:dyDescent="0.25">
      <c r="A100" s="11"/>
      <c r="B100" s="30" t="s">
        <v>17</v>
      </c>
      <c r="C100" s="27"/>
      <c r="D100" s="27">
        <v>0</v>
      </c>
      <c r="E100" s="27"/>
      <c r="F100" s="27"/>
      <c r="G100" s="28"/>
    </row>
    <row r="101" spans="1:7" s="1" customFormat="1" x14ac:dyDescent="0.25">
      <c r="A101" s="11"/>
      <c r="B101" s="26" t="s">
        <v>45</v>
      </c>
      <c r="C101" s="27">
        <v>220</v>
      </c>
      <c r="D101" s="27">
        <v>15</v>
      </c>
      <c r="E101" s="27">
        <v>150</v>
      </c>
      <c r="F101" s="28">
        <f t="shared" ref="F101:F105" si="19">C101*D101</f>
        <v>3300</v>
      </c>
      <c r="G101" s="28">
        <f t="shared" ref="G101:G105" si="20">D101*E101</f>
        <v>2250</v>
      </c>
    </row>
    <row r="102" spans="1:7" s="1" customFormat="1" ht="17.399999999999999" customHeight="1" x14ac:dyDescent="0.25">
      <c r="A102" s="11"/>
      <c r="B102" s="26" t="s">
        <v>46</v>
      </c>
      <c r="C102" s="27">
        <v>220</v>
      </c>
      <c r="D102" s="27">
        <v>15</v>
      </c>
      <c r="E102" s="27">
        <v>250</v>
      </c>
      <c r="F102" s="28">
        <f t="shared" si="19"/>
        <v>3300</v>
      </c>
      <c r="G102" s="28">
        <f t="shared" si="20"/>
        <v>3750</v>
      </c>
    </row>
    <row r="103" spans="1:7" s="1" customFormat="1" x14ac:dyDescent="0.25">
      <c r="A103" s="11"/>
      <c r="B103" s="26" t="s">
        <v>47</v>
      </c>
      <c r="C103" s="27">
        <v>1000</v>
      </c>
      <c r="D103" s="27">
        <v>4</v>
      </c>
      <c r="E103" s="27">
        <v>750</v>
      </c>
      <c r="F103" s="28">
        <f t="shared" si="19"/>
        <v>4000</v>
      </c>
      <c r="G103" s="28">
        <f t="shared" si="20"/>
        <v>3000</v>
      </c>
    </row>
    <row r="104" spans="1:7" s="1" customFormat="1" x14ac:dyDescent="0.25">
      <c r="A104" s="11"/>
      <c r="B104" s="81" t="s">
        <v>107</v>
      </c>
      <c r="C104" s="82">
        <v>1000</v>
      </c>
      <c r="D104" s="82">
        <v>4</v>
      </c>
      <c r="E104" s="82">
        <v>550</v>
      </c>
      <c r="F104" s="83">
        <f t="shared" si="19"/>
        <v>4000</v>
      </c>
      <c r="G104" s="83">
        <f t="shared" si="20"/>
        <v>2200</v>
      </c>
    </row>
    <row r="105" spans="1:7" s="1" customFormat="1" x14ac:dyDescent="0.25">
      <c r="A105" s="11"/>
      <c r="B105" s="78" t="s">
        <v>18</v>
      </c>
      <c r="C105" s="79">
        <v>500</v>
      </c>
      <c r="D105" s="79">
        <v>0</v>
      </c>
      <c r="E105" s="79">
        <v>100</v>
      </c>
      <c r="F105" s="80">
        <f t="shared" si="19"/>
        <v>0</v>
      </c>
      <c r="G105" s="80">
        <f t="shared" si="20"/>
        <v>0</v>
      </c>
    </row>
    <row r="106" spans="1:7" s="1" customFormat="1" x14ac:dyDescent="0.25">
      <c r="A106" s="11"/>
      <c r="B106" s="39" t="s">
        <v>19</v>
      </c>
      <c r="C106" s="40"/>
      <c r="D106" s="40">
        <f>SUM(D101:D105)</f>
        <v>38</v>
      </c>
      <c r="E106" s="40"/>
      <c r="F106" s="40">
        <f>SUM(F101:F105)</f>
        <v>14600</v>
      </c>
      <c r="G106" s="41"/>
    </row>
    <row r="107" spans="1:7" s="1" customFormat="1" x14ac:dyDescent="0.25">
      <c r="A107" s="2"/>
      <c r="B107" s="39" t="s">
        <v>20</v>
      </c>
      <c r="C107" s="40"/>
      <c r="D107" s="40"/>
      <c r="E107" s="40"/>
      <c r="F107" s="40">
        <f>F106/C75</f>
        <v>730</v>
      </c>
      <c r="G107" s="41"/>
    </row>
    <row r="108" spans="1:7" s="1" customFormat="1" x14ac:dyDescent="0.25">
      <c r="A108" s="2"/>
      <c r="B108" s="34" t="s">
        <v>21</v>
      </c>
      <c r="C108" s="35"/>
      <c r="D108" s="35"/>
      <c r="E108" s="35"/>
      <c r="F108" s="35"/>
      <c r="G108" s="36">
        <f>SUM(G101:G105)</f>
        <v>11200</v>
      </c>
    </row>
    <row r="109" spans="1:7" s="1" customFormat="1" x14ac:dyDescent="0.25">
      <c r="A109" s="2"/>
      <c r="B109" s="42" t="s">
        <v>76</v>
      </c>
      <c r="C109" s="42"/>
      <c r="D109" s="43"/>
      <c r="E109" s="42"/>
      <c r="F109" s="43"/>
      <c r="G109" s="43">
        <f>G99+G108</f>
        <v>86760</v>
      </c>
    </row>
    <row r="110" spans="1:7" s="1" customFormat="1" x14ac:dyDescent="0.25">
      <c r="A110" s="2"/>
      <c r="B110" s="57"/>
      <c r="C110" s="57"/>
      <c r="D110" s="58"/>
      <c r="E110" s="57"/>
      <c r="F110" s="58"/>
      <c r="G110" s="58"/>
    </row>
    <row r="111" spans="1:7" s="1" customFormat="1" ht="31.2" x14ac:dyDescent="0.25">
      <c r="A111" s="2"/>
      <c r="B111" s="84" t="s">
        <v>99</v>
      </c>
      <c r="C111" s="85" t="s">
        <v>92</v>
      </c>
      <c r="D111" s="85" t="s">
        <v>8</v>
      </c>
      <c r="E111" s="57"/>
      <c r="F111" s="58"/>
      <c r="G111" s="58"/>
    </row>
    <row r="112" spans="1:7" s="1" customFormat="1" x14ac:dyDescent="0.25">
      <c r="A112" s="2"/>
      <c r="B112" s="54" t="s">
        <v>93</v>
      </c>
      <c r="C112" s="55">
        <v>1000</v>
      </c>
      <c r="D112" s="86">
        <v>550</v>
      </c>
      <c r="E112" s="57"/>
      <c r="F112" s="58"/>
      <c r="G112" s="58"/>
    </row>
    <row r="113" spans="1:7" s="1" customFormat="1" x14ac:dyDescent="0.25">
      <c r="A113" s="2"/>
      <c r="B113" s="54" t="s">
        <v>100</v>
      </c>
      <c r="C113" s="55">
        <v>1000</v>
      </c>
      <c r="D113" s="86">
        <v>550</v>
      </c>
      <c r="E113" s="57"/>
      <c r="F113" s="58"/>
      <c r="G113" s="58"/>
    </row>
    <row r="114" spans="1:7" s="1" customFormat="1" x14ac:dyDescent="0.25">
      <c r="A114" s="2"/>
      <c r="B114" s="54" t="s">
        <v>101</v>
      </c>
      <c r="C114" s="55">
        <v>1000</v>
      </c>
      <c r="D114" s="86">
        <v>550</v>
      </c>
      <c r="E114" s="57"/>
      <c r="F114" s="58"/>
      <c r="G114" s="58"/>
    </row>
    <row r="115" spans="1:7" s="1" customFormat="1" x14ac:dyDescent="0.25">
      <c r="A115" s="2"/>
      <c r="B115" s="54" t="s">
        <v>94</v>
      </c>
      <c r="C115" s="55">
        <v>1000</v>
      </c>
      <c r="D115" s="86">
        <v>550</v>
      </c>
      <c r="E115" s="57"/>
      <c r="F115" s="58"/>
      <c r="G115" s="58"/>
    </row>
    <row r="116" spans="1:7" s="1" customFormat="1" x14ac:dyDescent="0.25">
      <c r="A116" s="2"/>
      <c r="B116" s="54" t="s">
        <v>95</v>
      </c>
      <c r="C116" s="55">
        <v>1000</v>
      </c>
      <c r="D116" s="86">
        <v>550</v>
      </c>
      <c r="E116" s="57"/>
      <c r="F116" s="58"/>
      <c r="G116" s="58"/>
    </row>
    <row r="117" spans="1:7" s="1" customFormat="1" x14ac:dyDescent="0.25">
      <c r="A117" s="2"/>
      <c r="B117" s="54" t="s">
        <v>96</v>
      </c>
      <c r="C117" s="55">
        <v>1000</v>
      </c>
      <c r="D117" s="86">
        <v>950</v>
      </c>
      <c r="E117" s="57"/>
      <c r="F117" s="58"/>
      <c r="G117" s="58"/>
    </row>
    <row r="118" spans="1:7" s="1" customFormat="1" x14ac:dyDescent="0.25">
      <c r="A118" s="2"/>
      <c r="B118" s="54" t="s">
        <v>91</v>
      </c>
      <c r="C118" s="55">
        <v>1000</v>
      </c>
      <c r="D118" s="86">
        <v>950</v>
      </c>
      <c r="E118" s="57"/>
      <c r="F118" s="58"/>
      <c r="G118" s="58"/>
    </row>
    <row r="119" spans="1:7" s="1" customFormat="1" x14ac:dyDescent="0.25">
      <c r="A119" s="2"/>
      <c r="B119" s="54" t="s">
        <v>107</v>
      </c>
      <c r="C119" s="55">
        <v>1000</v>
      </c>
      <c r="D119" s="86">
        <v>750</v>
      </c>
      <c r="E119" s="57"/>
      <c r="F119" s="58"/>
      <c r="G119" s="58"/>
    </row>
    <row r="120" spans="1:7" s="1" customFormat="1" x14ac:dyDescent="0.25">
      <c r="A120" s="2"/>
      <c r="B120" s="54" t="s">
        <v>97</v>
      </c>
      <c r="C120" s="55">
        <v>1000</v>
      </c>
      <c r="D120" s="86">
        <v>750</v>
      </c>
      <c r="E120" s="57"/>
      <c r="F120" s="58"/>
      <c r="G120" s="58"/>
    </row>
    <row r="121" spans="1:7" s="1" customFormat="1" x14ac:dyDescent="0.25">
      <c r="A121" s="2"/>
      <c r="B121" s="54" t="s">
        <v>98</v>
      </c>
      <c r="C121" s="55">
        <v>1000</v>
      </c>
      <c r="D121" s="86">
        <v>750</v>
      </c>
      <c r="E121" s="57"/>
      <c r="F121" s="58"/>
      <c r="G121" s="58"/>
    </row>
    <row r="122" spans="1:7" s="1" customFormat="1" x14ac:dyDescent="0.25">
      <c r="A122" s="2"/>
      <c r="B122" s="54" t="s">
        <v>102</v>
      </c>
      <c r="C122" s="55">
        <v>1000</v>
      </c>
      <c r="D122" s="86">
        <v>950</v>
      </c>
      <c r="E122" s="57"/>
      <c r="F122" s="58"/>
      <c r="G122" s="58"/>
    </row>
    <row r="123" spans="1:7" s="1" customFormat="1" x14ac:dyDescent="0.25">
      <c r="A123" s="2"/>
      <c r="B123" s="54" t="s">
        <v>49</v>
      </c>
      <c r="C123" s="55">
        <v>1000</v>
      </c>
      <c r="D123" s="86">
        <v>750</v>
      </c>
      <c r="E123" s="57"/>
      <c r="F123" s="58"/>
      <c r="G123" s="58"/>
    </row>
    <row r="124" spans="1:7" s="1" customFormat="1" x14ac:dyDescent="0.25">
      <c r="A124" s="2"/>
      <c r="B124" s="54" t="s">
        <v>103</v>
      </c>
      <c r="C124" s="55">
        <v>1000</v>
      </c>
      <c r="D124" s="86">
        <v>550</v>
      </c>
      <c r="E124" s="57"/>
      <c r="F124" s="58"/>
      <c r="G124" s="58"/>
    </row>
    <row r="125" spans="1:7" s="1" customFormat="1" x14ac:dyDescent="0.25">
      <c r="A125" s="2"/>
      <c r="B125" s="54" t="s">
        <v>104</v>
      </c>
      <c r="C125" s="55">
        <v>1000</v>
      </c>
      <c r="D125" s="86">
        <v>750</v>
      </c>
      <c r="E125" s="57"/>
      <c r="F125" s="58"/>
      <c r="G125" s="58"/>
    </row>
    <row r="126" spans="1:7" s="1" customFormat="1" x14ac:dyDescent="0.25">
      <c r="A126" s="2"/>
      <c r="B126" s="54" t="s">
        <v>105</v>
      </c>
      <c r="C126" s="55">
        <v>1000</v>
      </c>
      <c r="D126" s="86">
        <v>520</v>
      </c>
      <c r="E126" s="57"/>
      <c r="F126" s="58"/>
      <c r="G126" s="58"/>
    </row>
    <row r="127" spans="1:7" s="1" customFormat="1" x14ac:dyDescent="0.25">
      <c r="A127" s="2"/>
      <c r="B127" s="54" t="s">
        <v>106</v>
      </c>
      <c r="C127" s="55">
        <v>1000</v>
      </c>
      <c r="D127" s="86">
        <v>520</v>
      </c>
      <c r="E127" s="57"/>
      <c r="F127" s="58"/>
      <c r="G127" s="58"/>
    </row>
    <row r="128" spans="1:7" s="1" customFormat="1" x14ac:dyDescent="0.25">
      <c r="A128" s="2"/>
      <c r="B128" s="87"/>
      <c r="C128" s="88"/>
      <c r="D128" s="89"/>
      <c r="E128" s="57"/>
      <c r="F128" s="58"/>
      <c r="G128" s="58"/>
    </row>
    <row r="129" spans="1:7" s="1" customFormat="1" ht="22.8" customHeight="1" x14ac:dyDescent="0.35">
      <c r="A129" s="2"/>
      <c r="B129" s="77" t="s">
        <v>50</v>
      </c>
      <c r="C129" s="77"/>
      <c r="D129" s="77"/>
      <c r="E129" s="77"/>
    </row>
    <row r="130" spans="1:7" s="1" customFormat="1" ht="55.2" x14ac:dyDescent="0.25">
      <c r="A130" s="13"/>
      <c r="B130" s="14" t="s">
        <v>22</v>
      </c>
      <c r="C130" s="15" t="s">
        <v>23</v>
      </c>
      <c r="D130" s="14" t="s">
        <v>24</v>
      </c>
      <c r="E130" s="10" t="s">
        <v>25</v>
      </c>
    </row>
    <row r="131" spans="1:7" s="1" customFormat="1" x14ac:dyDescent="0.25">
      <c r="A131" s="13"/>
      <c r="B131" s="14"/>
      <c r="C131" s="14"/>
      <c r="D131" s="14"/>
      <c r="E131" s="12"/>
    </row>
    <row r="132" spans="1:7" s="1" customFormat="1" ht="15.6" x14ac:dyDescent="0.3">
      <c r="A132" s="16"/>
      <c r="B132" s="61" t="s">
        <v>78</v>
      </c>
      <c r="C132" s="67">
        <v>95</v>
      </c>
      <c r="D132" s="62">
        <f>G37</f>
        <v>180550</v>
      </c>
      <c r="E132" s="63">
        <f>D132/C132</f>
        <v>1900.5263157894738</v>
      </c>
    </row>
    <row r="133" spans="1:7" s="1" customFormat="1" ht="15.6" x14ac:dyDescent="0.3">
      <c r="A133" s="16"/>
      <c r="B133" s="61" t="s">
        <v>54</v>
      </c>
      <c r="C133" s="67">
        <v>95</v>
      </c>
      <c r="D133" s="64">
        <f>G73</f>
        <v>435550</v>
      </c>
      <c r="E133" s="63">
        <f>D133/C133</f>
        <v>4584.7368421052633</v>
      </c>
    </row>
    <row r="134" spans="1:7" s="1" customFormat="1" ht="15.6" x14ac:dyDescent="0.3">
      <c r="A134" s="16"/>
      <c r="B134" s="61" t="s">
        <v>80</v>
      </c>
      <c r="C134" s="67">
        <v>20</v>
      </c>
      <c r="D134" s="64">
        <f>G109</f>
        <v>86760</v>
      </c>
      <c r="E134" s="63">
        <f>D134/C134</f>
        <v>4338</v>
      </c>
    </row>
    <row r="135" spans="1:7" s="1" customFormat="1" ht="42" x14ac:dyDescent="0.3">
      <c r="A135" s="16"/>
      <c r="B135" s="75" t="s">
        <v>90</v>
      </c>
      <c r="C135" s="67"/>
      <c r="D135" s="66" t="s">
        <v>89</v>
      </c>
      <c r="E135" s="63"/>
    </row>
    <row r="136" spans="1:7" s="1" customFormat="1" ht="15.6" x14ac:dyDescent="0.3">
      <c r="A136" s="16"/>
      <c r="B136" s="61" t="s">
        <v>88</v>
      </c>
      <c r="C136" s="67"/>
      <c r="D136" s="74" t="s">
        <v>83</v>
      </c>
      <c r="E136" s="63"/>
    </row>
    <row r="137" spans="1:7" s="1" customFormat="1" ht="55.8" x14ac:dyDescent="0.3">
      <c r="A137" s="16"/>
      <c r="B137" s="26" t="s">
        <v>85</v>
      </c>
      <c r="C137" s="68">
        <v>115</v>
      </c>
      <c r="D137" s="64">
        <v>80750</v>
      </c>
      <c r="E137" s="65">
        <f t="shared" ref="E137:E138" si="21">D137/C137</f>
        <v>702.17391304347825</v>
      </c>
    </row>
    <row r="138" spans="1:7" s="1" customFormat="1" ht="28.2" x14ac:dyDescent="0.3">
      <c r="A138" s="16"/>
      <c r="B138" s="26" t="s">
        <v>84</v>
      </c>
      <c r="C138" s="68">
        <v>115</v>
      </c>
      <c r="D138" s="64">
        <v>113000</v>
      </c>
      <c r="E138" s="65">
        <f t="shared" si="21"/>
        <v>982.60869565217388</v>
      </c>
    </row>
    <row r="139" spans="1:7" s="1" customFormat="1" ht="15.6" x14ac:dyDescent="0.3">
      <c r="A139" s="17"/>
      <c r="B139" s="70" t="s">
        <v>51</v>
      </c>
      <c r="C139" s="71">
        <v>115</v>
      </c>
      <c r="D139" s="72">
        <f>SUM(D132:D138)</f>
        <v>896610</v>
      </c>
      <c r="E139" s="73">
        <f>D139/C139</f>
        <v>7796.608695652174</v>
      </c>
    </row>
    <row r="140" spans="1:7" s="1" customFormat="1" x14ac:dyDescent="0.25">
      <c r="A140" s="2"/>
      <c r="B140" s="18" t="s">
        <v>87</v>
      </c>
      <c r="C140" s="69">
        <v>115</v>
      </c>
      <c r="D140" s="19">
        <f>D139-D139*5%</f>
        <v>851779.5</v>
      </c>
      <c r="E140" s="20">
        <f>D140/C140</f>
        <v>7406.7782608695652</v>
      </c>
      <c r="G140" s="21"/>
    </row>
    <row r="141" spans="1:7" s="1" customFormat="1" x14ac:dyDescent="0.25">
      <c r="A141" s="2"/>
      <c r="B141" s="22"/>
      <c r="F141" s="23"/>
      <c r="G141" s="23"/>
    </row>
  </sheetData>
  <sheetProtection formatColumns="0" selectLockedCells="1" selectUnlockedCells="1"/>
  <mergeCells count="2">
    <mergeCell ref="A1:C1"/>
    <mergeCell ref="B129:E129"/>
  </mergeCells>
  <phoneticPr fontId="18" type="noConversion"/>
  <pageMargins left="0.15748031496062992" right="0.15748031496062992" top="0.15748031496062992" bottom="0.15748031496062992" header="0.15748031496062992" footer="0.15748031496062992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и смета</vt:lpstr>
      <vt:lpstr>'Меню и смета'!Область_печати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andrey</dc:creator>
  <cp:lastModifiedBy>andrey andrey</cp:lastModifiedBy>
  <cp:lastPrinted>2025-02-10T08:59:20Z</cp:lastPrinted>
  <dcterms:created xsi:type="dcterms:W3CDTF">2025-02-10T08:38:49Z</dcterms:created>
  <dcterms:modified xsi:type="dcterms:W3CDTF">2025-03-19T08:30:07Z</dcterms:modified>
</cp:coreProperties>
</file>